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EC\SB\EXAMES\Fernanda Scarpatti\"/>
    </mc:Choice>
  </mc:AlternateContent>
  <xr:revisionPtr revIDLastSave="0" documentId="13_ncr:1_{34FB8F72-F0BF-4C40-B813-AA728F586DB0}" xr6:coauthVersionLast="47" xr6:coauthVersionMax="47" xr10:uidLastSave="{00000000-0000-0000-0000-000000000000}"/>
  <bookViews>
    <workbookView xWindow="-120" yWindow="-120" windowWidth="29040" windowHeight="15840" xr2:uid="{7A85863F-78D0-422C-A332-01475ABACDFF}"/>
  </bookViews>
  <sheets>
    <sheet name="Planilha1" sheetId="1" r:id="rId1"/>
    <sheet name="Planilha2" sheetId="2" r:id="rId2"/>
    <sheet name="Planilha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F7" i="4"/>
  <c r="F8" i="4" s="1"/>
  <c r="G7" i="4" s="1"/>
  <c r="F6" i="4"/>
  <c r="B8" i="2"/>
  <c r="M17" i="1"/>
  <c r="I17" i="1"/>
  <c r="E17" i="1"/>
  <c r="A17" i="1"/>
  <c r="G6" i="4" l="1"/>
</calcChain>
</file>

<file path=xl/sharedStrings.xml><?xml version="1.0" encoding="utf-8"?>
<sst xmlns="http://schemas.openxmlformats.org/spreadsheetml/2006/main" count="43" uniqueCount="20">
  <si>
    <t>SINAB - SISTEMA NACIONAL DE ANÁLISE BALÍSTICA</t>
  </si>
  <si>
    <t xml:space="preserve">Ligações confirmadas </t>
  </si>
  <si>
    <t>Total de inserções</t>
  </si>
  <si>
    <t>Ligações confirmadas com armas</t>
  </si>
  <si>
    <t xml:space="preserve">Solicitações  de correlação </t>
  </si>
  <si>
    <t>Ano</t>
  </si>
  <si>
    <t>com armas</t>
  </si>
  <si>
    <t>total</t>
  </si>
  <si>
    <t>entre materiais</t>
  </si>
  <si>
    <t>transformar em percentual do somatório total</t>
  </si>
  <si>
    <t>Relatórios do sistema emitidos com as seguintes datas:</t>
  </si>
  <si>
    <t>Data início</t>
  </si>
  <si>
    <t>Data fim</t>
  </si>
  <si>
    <t xml:space="preserve">Somatório de correlações visualizadas no período de 01-02-2022 a 30-06-2025: </t>
  </si>
  <si>
    <t xml:space="preserve">Solicitações de correlação </t>
  </si>
  <si>
    <t>2022 a 2024</t>
  </si>
  <si>
    <t>Correlação concluída</t>
  </si>
  <si>
    <t>Visualizado anteriormente</t>
  </si>
  <si>
    <t>Total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</si>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</sst>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Border="1" applyAlignment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0" borderId="0" xfId="0" applyFill="1" applyBorder="1"/>
    <xf numFmtId="0" fontId="0" fillId="7" borderId="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7" borderId="9" xfId="0" applyFill="1" applyBorder="1"/>
    <xf numFmtId="0" fontId="0" fillId="7" borderId="1" xfId="0" applyFill="1" applyBorder="1" applyAlignment="1"/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rPr>
              <a:t>LIGAÇÕES CONFIRMADAS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800" b="1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Planilha1!$A$12:$A$13</c:f>
              <c:strCache>
                <c:ptCount val="2"/>
                <c:pt idx="0">
                  <c:v>Ano</c:v>
                </c:pt>
                <c:pt idx="1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Planilha1!$A$14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B-4C5A-B5CE-4D59A2F6BF83}"/>
            </c:ext>
          </c:extLst>
        </c:ser>
        <c:ser>
          <c:idx val="1"/>
          <c:order val="1"/>
          <c:tx>
            <c:strRef>
              <c:f>Planilha1!$B$12:$B$13</c:f>
              <c:strCache>
                <c:ptCount val="2"/>
                <c:pt idx="0">
                  <c:v>Ano</c:v>
                </c:pt>
                <c:pt idx="1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Planilha1!$B$14</c:f>
              <c:numCache>
                <c:formatCode>General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E-47CF-BB86-4631A8053524}"/>
            </c:ext>
          </c:extLst>
        </c:ser>
        <c:ser>
          <c:idx val="2"/>
          <c:order val="2"/>
          <c:tx>
            <c:strRef>
              <c:f>Planilha1!$C$12:$C$13</c:f>
              <c:strCache>
                <c:ptCount val="2"/>
                <c:pt idx="0">
                  <c:v>Ano</c:v>
                </c:pt>
                <c:pt idx="1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Planilha1!$C$14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E-47CF-BB86-4631A8053524}"/>
            </c:ext>
          </c:extLst>
        </c:ser>
        <c:ser>
          <c:idx val="3"/>
          <c:order val="3"/>
          <c:tx>
            <c:strRef>
              <c:f>Planilha1!$D$12:$D$13</c:f>
              <c:strCache>
                <c:ptCount val="2"/>
                <c:pt idx="0">
                  <c:v>Ano</c:v>
                </c:pt>
                <c:pt idx="1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Planilha1!$D$14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E-47CF-BB86-4631A80535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73724831"/>
        <c:axId val="2073726911"/>
      </c:barChart>
      <c:catAx>
        <c:axId val="207372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3726911"/>
        <c:crosses val="autoZero"/>
        <c:auto val="1"/>
        <c:lblAlgn val="ctr"/>
        <c:lblOffset val="100"/>
        <c:noMultiLvlLbl val="0"/>
      </c:catAx>
      <c:valAx>
        <c:axId val="20737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372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SOLICITAÇÕES DE CORRELAÇÃO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Planilha1!$I$12:$I$13</c:f>
              <c:strCache>
                <c:ptCount val="2"/>
                <c:pt idx="0">
                  <c:v>Ano</c:v>
                </c:pt>
                <c:pt idx="1">
                  <c:v>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Planilha1!$I$14</c:f>
              <c:numCache>
                <c:formatCode>General</c:formatCode>
                <c:ptCount val="1"/>
                <c:pt idx="0">
                  <c:v>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0-49AC-8231-117B694DEFE2}"/>
            </c:ext>
          </c:extLst>
        </c:ser>
        <c:ser>
          <c:idx val="1"/>
          <c:order val="1"/>
          <c:tx>
            <c:strRef>
              <c:f>Planilha1!$J$12:$J$13</c:f>
              <c:strCache>
                <c:ptCount val="2"/>
                <c:pt idx="0">
                  <c:v>Ano</c:v>
                </c:pt>
                <c:pt idx="1">
                  <c:v>2023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088145-2102-42CA-A1DF-5EB367E4ADAE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FF-4ED7-B969-21E012CE3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Planilha1!$J$14</c:f>
              <c:numCache>
                <c:formatCode>General</c:formatCode>
                <c:ptCount val="1"/>
                <c:pt idx="0">
                  <c:v>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0-49AC-8231-117B694DEFE2}"/>
            </c:ext>
          </c:extLst>
        </c:ser>
        <c:ser>
          <c:idx val="2"/>
          <c:order val="2"/>
          <c:tx>
            <c:strRef>
              <c:f>Planilha1!$K$12:$K$13</c:f>
              <c:strCache>
                <c:ptCount val="2"/>
                <c:pt idx="0">
                  <c:v>Ano</c:v>
                </c:pt>
                <c:pt idx="1">
                  <c:v>2024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Planilha1!$K$14</c:f>
              <c:numCache>
                <c:formatCode>General</c:formatCode>
                <c:ptCount val="1"/>
                <c:pt idx="0">
                  <c:v>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0-49AC-8231-117B694DEFE2}"/>
            </c:ext>
          </c:extLst>
        </c:ser>
        <c:ser>
          <c:idx val="3"/>
          <c:order val="3"/>
          <c:tx>
            <c:strRef>
              <c:f>Planilha1!$L$12:$L$13</c:f>
              <c:strCache>
                <c:ptCount val="2"/>
                <c:pt idx="0">
                  <c:v>Ano</c:v>
                </c:pt>
                <c:pt idx="1">
                  <c:v>2025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Planilha1!$L$14</c:f>
              <c:numCache>
                <c:formatCode>General</c:formatCode>
                <c:ptCount val="1"/>
                <c:pt idx="0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90-49AC-8231-117B694DEF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75491616"/>
        <c:axId val="975511168"/>
      </c:barChart>
      <c:catAx>
        <c:axId val="975491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75511168"/>
        <c:crosses val="autoZero"/>
        <c:auto val="1"/>
        <c:lblAlgn val="ctr"/>
        <c:lblOffset val="100"/>
        <c:noMultiLvlLbl val="0"/>
      </c:catAx>
      <c:valAx>
        <c:axId val="975511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549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PEÇAS CADASTRADAS NA</a:t>
            </a:r>
            <a:r>
              <a:rPr lang="pt-BR" b="1" baseline="0"/>
              <a:t> PARTIÇÃO ESTADUAL DO BNPB</a:t>
            </a:r>
            <a:endParaRPr lang="pt-BR" b="1"/>
          </a:p>
        </c:rich>
      </c:tx>
      <c:layout>
        <c:manualLayout>
          <c:xMode val="edge"/>
          <c:yMode val="edge"/>
          <c:x val="0.1121596675415573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Planilha1!$E$12:$E$13</c:f>
              <c:strCache>
                <c:ptCount val="2"/>
                <c:pt idx="0">
                  <c:v>Ano</c:v>
                </c:pt>
                <c:pt idx="1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Planilha1!$E$14</c:f>
              <c:numCache>
                <c:formatCode>General</c:formatCode>
                <c:ptCount val="1"/>
                <c:pt idx="0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4-43E5-8401-8554441BCC7D}"/>
            </c:ext>
          </c:extLst>
        </c:ser>
        <c:ser>
          <c:idx val="1"/>
          <c:order val="1"/>
          <c:tx>
            <c:strRef>
              <c:f>Planilha1!$F$12:$F$13</c:f>
              <c:strCache>
                <c:ptCount val="2"/>
                <c:pt idx="0">
                  <c:v>Ano</c:v>
                </c:pt>
                <c:pt idx="1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Planilha1!$F$14</c:f>
              <c:numCache>
                <c:formatCode>General</c:formatCode>
                <c:ptCount val="1"/>
                <c:pt idx="0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4-43E5-8401-8554441BCC7D}"/>
            </c:ext>
          </c:extLst>
        </c:ser>
        <c:ser>
          <c:idx val="2"/>
          <c:order val="2"/>
          <c:tx>
            <c:strRef>
              <c:f>Planilha1!$G$12:$G$13</c:f>
              <c:strCache>
                <c:ptCount val="2"/>
                <c:pt idx="0">
                  <c:v>Ano</c:v>
                </c:pt>
                <c:pt idx="1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Planilha1!$G$14</c:f>
              <c:numCache>
                <c:formatCode>General</c:formatCode>
                <c:ptCount val="1"/>
                <c:pt idx="0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14-43E5-8401-8554441BCC7D}"/>
            </c:ext>
          </c:extLst>
        </c:ser>
        <c:ser>
          <c:idx val="3"/>
          <c:order val="3"/>
          <c:tx>
            <c:strRef>
              <c:f>Planilha1!$H$12:$H$13</c:f>
              <c:strCache>
                <c:ptCount val="2"/>
                <c:pt idx="0">
                  <c:v>Ano</c:v>
                </c:pt>
                <c:pt idx="1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Planilha1!$H$14</c:f>
              <c:numCache>
                <c:formatCode>General</c:formatCode>
                <c:ptCount val="1"/>
                <c:pt idx="0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14-43E5-8401-8554441BCC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29520"/>
        <c:axId val="980327024"/>
      </c:barChart>
      <c:catAx>
        <c:axId val="98032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0327024"/>
        <c:crosses val="autoZero"/>
        <c:auto val="1"/>
        <c:lblAlgn val="ctr"/>
        <c:lblOffset val="100"/>
        <c:noMultiLvlLbl val="0"/>
      </c:catAx>
      <c:valAx>
        <c:axId val="9803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2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LIGAÇÕES CONFIRMADAS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Planilha2!$A$12</c:f>
              <c:strCache>
                <c:ptCount val="1"/>
                <c:pt idx="0">
                  <c:v>com armas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Planilha2!$B$10:$I$11</c:f>
              <c:multiLvlStrCache>
                <c:ptCount val="7"/>
                <c:lvl>
                  <c:pt idx="0">
                    <c:v>2022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  <c:lvl>
                  <c:pt idx="0">
                    <c:v>Ligações confirmadas com armas</c:v>
                  </c:pt>
                </c:lvl>
              </c:multiLvlStrCache>
            </c:multiLvlStrRef>
          </c:cat>
          <c:val>
            <c:numRef>
              <c:f>Planilha2!$B$12:$I$12</c:f>
              <c:numCache>
                <c:formatCode>General</c:formatCode>
                <c:ptCount val="8"/>
                <c:pt idx="0">
                  <c:v>72</c:v>
                </c:pt>
                <c:pt idx="2">
                  <c:v>152</c:v>
                </c:pt>
                <c:pt idx="4">
                  <c:v>41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F-43CA-B216-FC5A13D9E765}"/>
            </c:ext>
          </c:extLst>
        </c:ser>
        <c:ser>
          <c:idx val="1"/>
          <c:order val="1"/>
          <c:tx>
            <c:strRef>
              <c:f>Planilha2!$A$13</c:f>
              <c:strCache>
                <c:ptCount val="1"/>
                <c:pt idx="0">
                  <c:v>entre materiais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Planilha2!$B$10:$I$11</c:f>
              <c:multiLvlStrCache>
                <c:ptCount val="7"/>
                <c:lvl>
                  <c:pt idx="0">
                    <c:v>2022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  <c:lvl>
                  <c:pt idx="0">
                    <c:v>Ligações confirmadas com armas</c:v>
                  </c:pt>
                </c:lvl>
              </c:multiLvlStrCache>
            </c:multiLvlStrRef>
          </c:cat>
          <c:val>
            <c:numRef>
              <c:f>Planilha2!$B$13:$I$13</c:f>
              <c:numCache>
                <c:formatCode>General</c:formatCode>
                <c:ptCount val="8"/>
                <c:pt idx="0">
                  <c:v>126</c:v>
                </c:pt>
                <c:pt idx="2">
                  <c:v>245</c:v>
                </c:pt>
                <c:pt idx="4">
                  <c:v>46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F-43CA-B216-FC5A13D9E7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8064784"/>
        <c:axId val="1018066032"/>
      </c:barChart>
      <c:catAx>
        <c:axId val="101806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8066032"/>
        <c:crosses val="autoZero"/>
        <c:auto val="1"/>
        <c:lblAlgn val="ctr"/>
        <c:lblOffset val="100"/>
        <c:noMultiLvlLbl val="0"/>
      </c:catAx>
      <c:valAx>
        <c:axId val="101806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806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Ligações confirmadas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Planilha1!$M$11:$T$13</c:f>
              <c:multiLvlStrCache>
                <c:ptCount val="8"/>
                <c:lvl>
                  <c:pt idx="0">
                    <c:v>com armas</c:v>
                  </c:pt>
                  <c:pt idx="1">
                    <c:v>total</c:v>
                  </c:pt>
                  <c:pt idx="2">
                    <c:v>com armas</c:v>
                  </c:pt>
                  <c:pt idx="3">
                    <c:v>total</c:v>
                  </c:pt>
                  <c:pt idx="4">
                    <c:v>com armas</c:v>
                  </c:pt>
                  <c:pt idx="5">
                    <c:v>total</c:v>
                  </c:pt>
                  <c:pt idx="6">
                    <c:v>com armas</c:v>
                  </c:pt>
                  <c:pt idx="7">
                    <c:v>total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  <c:lvl>
                  <c:pt idx="0">
                    <c:v>Ligações confirmadas com armas</c:v>
                  </c:pt>
                </c:lvl>
              </c:multiLvlStrCache>
            </c:multiLvlStrRef>
          </c:cat>
          <c:val>
            <c:numRef>
              <c:f>Planilha1!$M$14:$T$14</c:f>
              <c:numCache>
                <c:formatCode>General</c:formatCode>
                <c:ptCount val="8"/>
                <c:pt idx="0">
                  <c:v>72</c:v>
                </c:pt>
                <c:pt idx="1">
                  <c:v>126</c:v>
                </c:pt>
                <c:pt idx="2">
                  <c:v>152</c:v>
                </c:pt>
                <c:pt idx="3">
                  <c:v>245</c:v>
                </c:pt>
                <c:pt idx="4">
                  <c:v>41</c:v>
                </c:pt>
                <c:pt idx="5">
                  <c:v>46</c:v>
                </c:pt>
                <c:pt idx="6">
                  <c:v>49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1-4751-A8A3-1C0398F12D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56294512"/>
        <c:axId val="956297008"/>
        <c:axId val="0"/>
      </c:bar3DChart>
      <c:catAx>
        <c:axId val="95629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6297008"/>
        <c:crosses val="autoZero"/>
        <c:auto val="1"/>
        <c:lblAlgn val="ctr"/>
        <c:lblOffset val="100"/>
        <c:noMultiLvlLbl val="0"/>
      </c:catAx>
      <c:valAx>
        <c:axId val="956297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629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LIGAÇÕES CONFIRMADAS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Planilha2!$B$11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Planilha2!$A$12:$A$13</c:f>
              <c:strCache>
                <c:ptCount val="2"/>
                <c:pt idx="0">
                  <c:v>com armas</c:v>
                </c:pt>
                <c:pt idx="1">
                  <c:v>entre materiais</c:v>
                </c:pt>
              </c:strCache>
            </c:strRef>
          </c:cat>
          <c:val>
            <c:numRef>
              <c:f>Planilha2!$B$12:$B$13</c:f>
              <c:numCache>
                <c:formatCode>General</c:formatCode>
                <c:ptCount val="2"/>
                <c:pt idx="0">
                  <c:v>72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5-4AFF-8C12-6DD3228DACB2}"/>
            </c:ext>
          </c:extLst>
        </c:ser>
        <c:ser>
          <c:idx val="2"/>
          <c:order val="2"/>
          <c:tx>
            <c:strRef>
              <c:f>Planilha2!$D$11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Planilha2!$A$12:$A$13</c:f>
              <c:strCache>
                <c:ptCount val="2"/>
                <c:pt idx="0">
                  <c:v>com armas</c:v>
                </c:pt>
                <c:pt idx="1">
                  <c:v>entre materiais</c:v>
                </c:pt>
              </c:strCache>
            </c:strRef>
          </c:cat>
          <c:val>
            <c:numRef>
              <c:f>Planilha2!$D$12:$D$13</c:f>
              <c:numCache>
                <c:formatCode>General</c:formatCode>
                <c:ptCount val="2"/>
                <c:pt idx="0">
                  <c:v>152</c:v>
                </c:pt>
                <c:pt idx="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25-4AFF-8C12-6DD3228DACB2}"/>
            </c:ext>
          </c:extLst>
        </c:ser>
        <c:ser>
          <c:idx val="4"/>
          <c:order val="4"/>
          <c:tx>
            <c:strRef>
              <c:f>Planilha2!$F$11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Planilha2!$A$12:$A$13</c:f>
              <c:strCache>
                <c:ptCount val="2"/>
                <c:pt idx="0">
                  <c:v>com armas</c:v>
                </c:pt>
                <c:pt idx="1">
                  <c:v>entre materiais</c:v>
                </c:pt>
              </c:strCache>
            </c:strRef>
          </c:cat>
          <c:val>
            <c:numRef>
              <c:f>Planilha2!$F$12:$F$13</c:f>
              <c:numCache>
                <c:formatCode>General</c:formatCode>
                <c:ptCount val="2"/>
                <c:pt idx="0">
                  <c:v>41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25-4AFF-8C12-6DD3228DACB2}"/>
            </c:ext>
          </c:extLst>
        </c:ser>
        <c:ser>
          <c:idx val="6"/>
          <c:order val="6"/>
          <c:tx>
            <c:strRef>
              <c:f>Planilha2!$H$11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Planilha2!$A$12:$A$13</c:f>
              <c:strCache>
                <c:ptCount val="2"/>
                <c:pt idx="0">
                  <c:v>com armas</c:v>
                </c:pt>
                <c:pt idx="1">
                  <c:v>entre materiais</c:v>
                </c:pt>
              </c:strCache>
            </c:strRef>
          </c:cat>
          <c:val>
            <c:numRef>
              <c:f>Planilha2!$H$12:$H$13</c:f>
              <c:numCache>
                <c:formatCode>General</c:formatCode>
                <c:ptCount val="2"/>
                <c:pt idx="0">
                  <c:v>49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25-4AFF-8C12-6DD3228DAC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99574832"/>
        <c:axId val="1199582736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Planilha2!$C$11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Planilha2!$A$12:$A$13</c15:sqref>
                        </c15:formulaRef>
                      </c:ext>
                    </c:extLst>
                    <c:strCache>
                      <c:ptCount val="2"/>
                      <c:pt idx="0">
                        <c:v>com armas</c:v>
                      </c:pt>
                      <c:pt idx="1">
                        <c:v>entre materiais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Planilha2!$C$12:$C$13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525-4AFF-8C12-6DD3228DACB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Planilha2!$A$12:$A$13</c15:sqref>
                        </c15:formulaRef>
                      </c:ext>
                    </c:extLst>
                    <c:strCache>
                      <c:ptCount val="2"/>
                      <c:pt idx="0">
                        <c:v>com armas</c:v>
                      </c:pt>
                      <c:pt idx="1">
                        <c:v>entre materiais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Planilha2!$E$12:$E$13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525-4AFF-8C12-6DD3228DACB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Planilha2!$G$11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Planilha2!$A$12:$A$13</c15:sqref>
                        </c15:formulaRef>
                      </c:ext>
                    </c:extLst>
                    <c:strCache>
                      <c:ptCount val="2"/>
                      <c:pt idx="0">
                        <c:v>com armas</c:v>
                      </c:pt>
                      <c:pt idx="1">
                        <c:v>entre materiais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Planilha2!$G$12:$G$13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25-4AFF-8C12-6DD3228DACB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Planilha2!$I$11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Planilha2!$A$12:$A$13</c15:sqref>
                        </c15:formulaRef>
                      </c:ext>
                    </c:extLst>
                    <c:strCache>
                      <c:ptCount val="2"/>
                      <c:pt idx="0">
                        <c:v>com armas</c:v>
                      </c:pt>
                      <c:pt idx="1">
                        <c:v>entre materiais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Planilha2!$I$12:$I$13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525-4AFF-8C12-6DD3228DACB2}"/>
                  </c:ext>
                </c:extLst>
              </c15:ser>
            </c15:filteredBarSeries>
          </c:ext>
        </c:extLst>
      </c:bar3DChart>
      <c:catAx>
        <c:axId val="119957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582736"/>
        <c:crosses val="autoZero"/>
        <c:auto val="1"/>
        <c:lblAlgn val="ctr"/>
        <c:lblOffset val="100"/>
        <c:noMultiLvlLbl val="0"/>
      </c:catAx>
      <c:valAx>
        <c:axId val="119958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5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Solicitações de correlação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Planilha4!$B$10:$B$11</c:f>
              <c:strCache>
                <c:ptCount val="2"/>
                <c:pt idx="0">
                  <c:v>Solicitações de correlação 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9B4-4F6C-8365-2BCE6CCC46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Planilha4!$A$12:$A$13</c:f>
              <c:strCache>
                <c:ptCount val="2"/>
                <c:pt idx="0">
                  <c:v>Correlação concluída</c:v>
                </c:pt>
                <c:pt idx="1">
                  <c:v>Visualizado anteriormente</c:v>
                </c:pt>
              </c:strCache>
            </c:strRef>
          </c:cat>
          <c:val>
            <c:numRef>
              <c:f>Planilha4!$B$12:$B$13</c:f>
              <c:numCache>
                <c:formatCode>General</c:formatCode>
                <c:ptCount val="2"/>
                <c:pt idx="0">
                  <c:v>1425</c:v>
                </c:pt>
                <c:pt idx="1">
                  <c:v>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4-4F6C-8365-2BCE6CCC46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Planilha4!$C$10:$C$11</c15:sqref>
                        </c15:formulaRef>
                      </c:ext>
                    </c:extLst>
                    <c:strCache>
                      <c:ptCount val="2"/>
                      <c:pt idx="0">
                        <c:v>Solicitações de correlação 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Planilha4!$A$12:$A$13</c15:sqref>
                        </c15:formulaRef>
                      </c:ext>
                    </c:extLst>
                    <c:strCache>
                      <c:ptCount val="2"/>
                      <c:pt idx="0">
                        <c:v>Correlação concluída</c:v>
                      </c:pt>
                      <c:pt idx="1">
                        <c:v>Visualizado anteriormente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Planilha4!$C$12:$C$13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9B4-4F6C-8365-2BCE6CCC464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Planilha4!$D$10:$D$11</c15:sqref>
                        </c15:formulaRef>
                      </c:ext>
                    </c:extLst>
                    <c:strCache>
                      <c:ptCount val="2"/>
                      <c:pt idx="0">
                        <c:v>Solicitações de correlação 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Planilha4!$A$12:$A$13</c15:sqref>
                        </c15:formulaRef>
                      </c:ext>
                    </c:extLst>
                    <c:strCache>
                      <c:ptCount val="2"/>
                      <c:pt idx="0">
                        <c:v>Correlação concluída</c:v>
                      </c:pt>
                      <c:pt idx="1">
                        <c:v>Visualizado anteriormente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Planilha4!$D$12:$D$13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9B4-4F6C-8365-2BCE6CCC464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19</xdr:row>
      <xdr:rowOff>185737</xdr:rowOff>
    </xdr:from>
    <xdr:to>
      <xdr:col>8</xdr:col>
      <xdr:colOff>381000</xdr:colOff>
      <xdr:row>34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061099-311C-4EB8-BF1B-451BEA03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542925</xdr:colOff>
      <xdr:row>20</xdr:row>
      <xdr:rowOff>4762</xdr:rowOff>
    </xdr:from>
    <xdr:to>
      <xdr:col>24</xdr:col>
      <xdr:colOff>66675</xdr:colOff>
      <xdr:row>34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FAD026-8603-4A3B-8682-070EB1708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14287</xdr:colOff>
      <xdr:row>19</xdr:row>
      <xdr:rowOff>185737</xdr:rowOff>
    </xdr:from>
    <xdr:to>
      <xdr:col>16</xdr:col>
      <xdr:colOff>290512</xdr:colOff>
      <xdr:row>34</xdr:row>
      <xdr:rowOff>71437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854A85C-BCEA-4790-AFD0-4FD6D29EE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276225</xdr:colOff>
      <xdr:row>0</xdr:row>
      <xdr:rowOff>161925</xdr:rowOff>
    </xdr:from>
    <xdr:to>
      <xdr:col>22</xdr:col>
      <xdr:colOff>76200</xdr:colOff>
      <xdr:row>8</xdr:row>
      <xdr:rowOff>47625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FC2325FF-3C06-4952-929D-8A1CA82ECCD5}"/>
            </a:ext>
          </a:extLst>
        </xdr:cNvPr>
        <xdr:cNvSpPr/>
      </xdr:nvSpPr>
      <xdr:spPr>
        <a:xfrm>
          <a:off x="11372850" y="161925"/>
          <a:ext cx="2324100" cy="140970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419100</xdr:colOff>
      <xdr:row>0</xdr:row>
      <xdr:rowOff>180975</xdr:rowOff>
    </xdr:from>
    <xdr:to>
      <xdr:col>21</xdr:col>
      <xdr:colOff>542925</xdr:colOff>
      <xdr:row>8</xdr:row>
      <xdr:rowOff>114300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4E4A00B-4A06-4545-A885-496603A724D1}"/>
            </a:ext>
          </a:extLst>
        </xdr:cNvPr>
        <xdr:cNvSpPr txBox="1"/>
      </xdr:nvSpPr>
      <xdr:spPr>
        <a:xfrm>
          <a:off x="11515725" y="180975"/>
          <a:ext cx="2038350" cy="1457325"/>
        </a:xfrm>
        <a:prstGeom prst="rect">
          <a:avLst/>
        </a:prstGeom>
        <a:noFill/>
        <a:ln w="9525"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400">
            <a:solidFill>
              <a:schemeClr val="tx1"/>
            </a:solidFill>
          </a:endParaRPr>
        </a:p>
        <a:p>
          <a:pPr algn="ctr"/>
          <a:r>
            <a:rPr lang="pt-BR" sz="180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TOTAL</a:t>
          </a:r>
          <a:r>
            <a:rPr lang="pt-BR" sz="1800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DE </a:t>
          </a:r>
          <a:r>
            <a:rPr lang="pt-BR" sz="180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CORRELAÇÕES</a:t>
          </a:r>
        </a:p>
        <a:p>
          <a:pPr algn="ctr"/>
          <a:endParaRPr lang="pt-BR" sz="30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pt-BR" sz="360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11247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528637</xdr:colOff>
      <xdr:row>19</xdr:row>
      <xdr:rowOff>33337</xdr:rowOff>
    </xdr:from>
    <xdr:to>
      <xdr:col>15</xdr:col>
      <xdr:colOff>223837</xdr:colOff>
      <xdr:row>33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C7A717-98B1-4711-B555-B449FF382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38100</xdr:rowOff>
    </xdr:from>
    <xdr:to>
      <xdr:col>7</xdr:col>
      <xdr:colOff>219075</xdr:colOff>
      <xdr:row>33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1F7CAE-92F7-4691-8592-05187765A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14287</xdr:colOff>
      <xdr:row>19</xdr:row>
      <xdr:rowOff>14287</xdr:rowOff>
    </xdr:from>
    <xdr:to>
      <xdr:col>23</xdr:col>
      <xdr:colOff>319087</xdr:colOff>
      <xdr:row>33</xdr:row>
      <xdr:rowOff>90487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2C23005-8E3F-41DC-8606-FAA17A075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257420</xdr:colOff>
      <xdr:row>17</xdr:row>
      <xdr:rowOff>95023</xdr:rowOff>
    </xdr:from>
    <xdr:to>
      <xdr:col>8</xdr:col>
      <xdr:colOff>539885</xdr:colOff>
      <xdr:row>31</xdr:row>
      <xdr:rowOff>171223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E2D4B4B-85DB-48E1-9F7E-CB1F467D9B88}"/>
            </a:ext>
          </a:extLst>
        </xdr:cNvPr>
        <xdr:cNvGrpSpPr/>
      </xdr:nvGrpSpPr>
      <xdr:grpSpPr>
        <a:xfrm>
          <a:off x="3850644" y="3333523"/>
          <a:ext cx="4585138" cy="2743200"/>
          <a:chOff x="2766765" y="3037920"/>
          <a:chExt cx="4585138" cy="27432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B5490BD9-2FC5-4C6C-9415-6F0BA8E5F802}"/>
              </a:ext>
            </a:extLst>
          </xdr:cNvPr>
          <xdr:cNvGraphicFramePr/>
        </xdr:nvGraphicFramePr>
        <xdr:xfrm>
          <a:off x="2766765" y="3037920"/>
          <a:ext cx="458513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AC7B012-AB24-4397-ADEC-3F7B27BA1779}"/>
              </a:ext>
            </a:extLst>
          </xdr:cNvPr>
          <xdr:cNvSpPr txBox="1"/>
        </xdr:nvSpPr>
        <xdr:spPr>
          <a:xfrm>
            <a:off x="6017172" y="5150069"/>
            <a:ext cx="1287517" cy="578069"/>
          </a:xfrm>
          <a:prstGeom prst="rect">
            <a:avLst/>
          </a:prstGeom>
          <a:noFill/>
          <a:ln w="6350" cap="rnd" cmpd="sng">
            <a:solidFill>
              <a:schemeClr val="bg2">
                <a:lumMod val="90000"/>
              </a:schemeClr>
            </a:solidFill>
            <a:round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pt-BR" sz="600" u="sng"/>
              <a:t>Notas</a:t>
            </a:r>
          </a:p>
          <a:p>
            <a:pPr algn="l"/>
            <a:r>
              <a:rPr lang="pt-BR" sz="600" b="1"/>
              <a:t>Concluída</a:t>
            </a:r>
            <a:r>
              <a:rPr lang="pt-BR" sz="600"/>
              <a:t>:</a:t>
            </a:r>
            <a:r>
              <a:rPr lang="pt-BR" sz="600" baseline="0"/>
              <a:t> correlação aguardando análise pelo perito criminal.</a:t>
            </a:r>
          </a:p>
          <a:p>
            <a:pPr algn="l"/>
            <a:r>
              <a:rPr lang="pt-BR" sz="600" b="1" baseline="0"/>
              <a:t>Visualizada</a:t>
            </a:r>
            <a:r>
              <a:rPr lang="pt-BR" sz="600" baseline="0"/>
              <a:t>: correlação analisada pelo perito criminal.</a:t>
            </a:r>
            <a:endParaRPr lang="pt-BR" sz="600"/>
          </a:p>
        </xdr:txBody>
      </xdr:sp>
    </xdr:grpSp>
    <xdr:clientData/>
  </xdr:twoCellAnchor>
  <xdr:twoCellAnchor>
    <xdr:from>
      <xdr:col>5</xdr:col>
      <xdr:colOff>742293</xdr:colOff>
      <xdr:row>9</xdr:row>
      <xdr:rowOff>72259</xdr:rowOff>
    </xdr:from>
    <xdr:to>
      <xdr:col>6</xdr:col>
      <xdr:colOff>786962</xdr:colOff>
      <xdr:row>17</xdr:row>
      <xdr:rowOff>18065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F724A18-030C-4709-A7DF-2E7D1BF1A109}"/>
            </a:ext>
          </a:extLst>
        </xdr:cNvPr>
        <xdr:cNvGrpSpPr/>
      </xdr:nvGrpSpPr>
      <xdr:grpSpPr>
        <a:xfrm>
          <a:off x="4946431" y="1786759"/>
          <a:ext cx="2324100" cy="1469806"/>
          <a:chOff x="4880741" y="1129863"/>
          <a:chExt cx="2324100" cy="1469806"/>
        </a:xfrm>
      </xdr:grpSpPr>
      <xdr:sp macro="" textlink="">
        <xdr:nvSpPr>
          <xdr:cNvPr id="5" name="Retângulo: Cantos Arredondados 4">
            <a:extLst>
              <a:ext uri="{FF2B5EF4-FFF2-40B4-BE49-F238E27FC236}">
                <a16:creationId xmlns:a16="http://schemas.microsoft.com/office/drawing/2014/main" id="{0040132A-3EA4-45DC-80CC-BA619B178106}"/>
              </a:ext>
            </a:extLst>
          </xdr:cNvPr>
          <xdr:cNvSpPr/>
        </xdr:nvSpPr>
        <xdr:spPr>
          <a:xfrm>
            <a:off x="4880741" y="1129863"/>
            <a:ext cx="2324100" cy="1409700"/>
          </a:xfrm>
          <a:prstGeom prst="roundRect">
            <a:avLst/>
          </a:prstGeom>
          <a:solidFill>
            <a:schemeClr val="accent1">
              <a:lumMod val="75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57D991E9-28E7-44E2-BAB0-8FEBDC3FB522}"/>
              </a:ext>
            </a:extLst>
          </xdr:cNvPr>
          <xdr:cNvSpPr txBox="1"/>
        </xdr:nvSpPr>
        <xdr:spPr>
          <a:xfrm>
            <a:off x="5076168" y="1142344"/>
            <a:ext cx="2038350" cy="1457325"/>
          </a:xfrm>
          <a:prstGeom prst="rect">
            <a:avLst/>
          </a:prstGeom>
          <a:noFill/>
          <a:ln w="9525" cap="rnd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t-BR" sz="400">
              <a:solidFill>
                <a:schemeClr val="tx1"/>
              </a:solidFill>
            </a:endParaRPr>
          </a:p>
          <a:p>
            <a:pPr algn="ctr"/>
            <a:r>
              <a:rPr lang="pt-BR" sz="180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TOTAL</a:t>
            </a:r>
            <a:r>
              <a:rPr lang="pt-BR" sz="1800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</a:t>
            </a:r>
            <a:r>
              <a:rPr lang="pt-BR" sz="180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CORRELAÇÕES</a:t>
            </a:r>
          </a:p>
          <a:p>
            <a:pPr algn="ctr"/>
            <a:endParaRPr lang="pt-BR" sz="30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algn="ctr"/>
            <a:r>
              <a:rPr lang="pt-BR" sz="360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11247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0445-65BF-4A8B-A09F-AA72D8DE4EEE}">
  <dimension ref="A1:T17"/>
  <sheetViews>
    <sheetView tabSelected="1" workbookViewId="0">
      <selection activeCell="X10" sqref="X10"/>
    </sheetView>
  </sheetViews>
  <sheetFormatPr defaultRowHeight="15" x14ac:dyDescent="0.25"/>
  <cols>
    <col min="1" max="6" width="8.7109375" customWidth="1"/>
    <col min="7" max="8" width="10.7109375" bestFit="1" customWidth="1"/>
    <col min="9" max="12" width="8.7109375" customWidth="1"/>
    <col min="13" max="13" width="10.42578125" bestFit="1" customWidth="1"/>
    <col min="14" max="14" width="8.7109375" customWidth="1"/>
    <col min="15" max="15" width="10.42578125" bestFit="1" customWidth="1"/>
    <col min="16" max="16" width="8.7109375" customWidth="1"/>
    <col min="17" max="17" width="10.42578125" bestFit="1" customWidth="1"/>
    <col min="19" max="19" width="10.42578125" bestFit="1" customWidth="1"/>
  </cols>
  <sheetData>
    <row r="1" spans="1:20" x14ac:dyDescent="0.25">
      <c r="G1" t="s">
        <v>11</v>
      </c>
      <c r="H1" t="s">
        <v>12</v>
      </c>
    </row>
    <row r="2" spans="1:20" x14ac:dyDescent="0.25">
      <c r="A2" t="s">
        <v>10</v>
      </c>
      <c r="G2" s="18">
        <v>44593</v>
      </c>
      <c r="H2" s="18">
        <v>44926</v>
      </c>
    </row>
    <row r="3" spans="1:20" x14ac:dyDescent="0.25">
      <c r="G3" s="18">
        <v>44927</v>
      </c>
      <c r="H3" s="18">
        <v>45291</v>
      </c>
    </row>
    <row r="4" spans="1:20" x14ac:dyDescent="0.25">
      <c r="G4" s="18">
        <v>45292</v>
      </c>
      <c r="H4" s="18">
        <v>45657</v>
      </c>
    </row>
    <row r="5" spans="1:20" x14ac:dyDescent="0.25">
      <c r="G5" s="18">
        <v>45658</v>
      </c>
      <c r="H5" s="18">
        <v>45838</v>
      </c>
    </row>
    <row r="6" spans="1:20" x14ac:dyDescent="0.25">
      <c r="A6" s="17" t="s">
        <v>13</v>
      </c>
      <c r="B6" s="17"/>
      <c r="C6" s="17"/>
      <c r="D6" s="17"/>
      <c r="E6" s="17"/>
      <c r="F6" s="17"/>
      <c r="G6" s="17"/>
      <c r="H6" s="17"/>
      <c r="I6" s="19">
        <v>11247</v>
      </c>
      <c r="J6" s="17"/>
      <c r="K6" s="17"/>
    </row>
    <row r="9" spans="1:20" x14ac:dyDescent="0.25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20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0" x14ac:dyDescent="0.25">
      <c r="A11" s="13" t="s">
        <v>1</v>
      </c>
      <c r="B11" s="13"/>
      <c r="C11" s="13"/>
      <c r="D11" s="13"/>
      <c r="E11" s="14" t="s">
        <v>2</v>
      </c>
      <c r="F11" s="14"/>
      <c r="G11" s="14"/>
      <c r="H11" s="14"/>
      <c r="I11" s="20" t="s">
        <v>4</v>
      </c>
      <c r="J11" s="21"/>
      <c r="K11" s="21"/>
      <c r="L11" s="16"/>
      <c r="M11" s="6" t="s">
        <v>3</v>
      </c>
      <c r="N11" s="7"/>
      <c r="O11" s="7"/>
      <c r="P11" s="7"/>
      <c r="Q11" s="7"/>
      <c r="R11" s="7"/>
      <c r="S11" s="7"/>
      <c r="T11" s="8"/>
    </row>
    <row r="12" spans="1:20" x14ac:dyDescent="0.25">
      <c r="A12" s="13" t="s">
        <v>5</v>
      </c>
      <c r="B12" s="13"/>
      <c r="C12" s="13"/>
      <c r="D12" s="13"/>
      <c r="E12" s="14" t="s">
        <v>5</v>
      </c>
      <c r="F12" s="14"/>
      <c r="G12" s="14"/>
      <c r="H12" s="14"/>
      <c r="I12" s="20" t="s">
        <v>5</v>
      </c>
      <c r="J12" s="21"/>
      <c r="K12" s="21"/>
      <c r="L12" s="16"/>
      <c r="M12" s="6">
        <v>2022</v>
      </c>
      <c r="N12" s="8"/>
      <c r="O12" s="6">
        <v>2023</v>
      </c>
      <c r="P12" s="8"/>
      <c r="Q12" s="6">
        <v>2024</v>
      </c>
      <c r="R12" s="8"/>
      <c r="S12" s="6">
        <v>2025</v>
      </c>
      <c r="T12" s="8"/>
    </row>
    <row r="13" spans="1:20" x14ac:dyDescent="0.25">
      <c r="A13" s="1">
        <v>2022</v>
      </c>
      <c r="B13" s="1">
        <v>2023</v>
      </c>
      <c r="C13" s="1">
        <v>2024</v>
      </c>
      <c r="D13" s="1">
        <v>2025</v>
      </c>
      <c r="E13" s="3">
        <v>2022</v>
      </c>
      <c r="F13" s="3">
        <v>2023</v>
      </c>
      <c r="G13" s="3">
        <v>2024</v>
      </c>
      <c r="H13" s="3">
        <v>2025</v>
      </c>
      <c r="I13" s="2">
        <v>2022</v>
      </c>
      <c r="J13" s="2">
        <v>2023</v>
      </c>
      <c r="K13" s="2">
        <v>2024</v>
      </c>
      <c r="L13" s="2">
        <v>2025</v>
      </c>
      <c r="M13" s="4" t="s">
        <v>6</v>
      </c>
      <c r="N13" s="4" t="s">
        <v>7</v>
      </c>
      <c r="O13" s="4" t="s">
        <v>6</v>
      </c>
      <c r="P13" s="4" t="s">
        <v>7</v>
      </c>
      <c r="Q13" s="4" t="s">
        <v>6</v>
      </c>
      <c r="R13" s="4" t="s">
        <v>7</v>
      </c>
      <c r="S13" s="4" t="s">
        <v>6</v>
      </c>
      <c r="T13" s="4" t="s">
        <v>7</v>
      </c>
    </row>
    <row r="14" spans="1:20" x14ac:dyDescent="0.25">
      <c r="A14" s="1">
        <v>126</v>
      </c>
      <c r="B14" s="1">
        <v>245</v>
      </c>
      <c r="C14" s="1">
        <v>46</v>
      </c>
      <c r="D14" s="1">
        <v>53</v>
      </c>
      <c r="E14" s="3">
        <v>1343</v>
      </c>
      <c r="F14" s="3">
        <v>2457</v>
      </c>
      <c r="G14" s="3">
        <v>1686</v>
      </c>
      <c r="H14" s="3">
        <v>462</v>
      </c>
      <c r="I14" s="2">
        <v>2348</v>
      </c>
      <c r="J14" s="2">
        <v>4715</v>
      </c>
      <c r="K14" s="2">
        <v>3241</v>
      </c>
      <c r="L14" s="2">
        <v>943</v>
      </c>
      <c r="M14" s="4">
        <v>72</v>
      </c>
      <c r="N14" s="4">
        <v>126</v>
      </c>
      <c r="O14" s="4">
        <v>152</v>
      </c>
      <c r="P14" s="4">
        <v>245</v>
      </c>
      <c r="Q14" s="4">
        <v>41</v>
      </c>
      <c r="R14" s="4">
        <v>46</v>
      </c>
      <c r="S14" s="4">
        <v>49</v>
      </c>
      <c r="T14" s="4">
        <v>53</v>
      </c>
    </row>
    <row r="15" spans="1:20" x14ac:dyDescent="0.25">
      <c r="A15" s="1"/>
      <c r="B15" s="1"/>
      <c r="C15" s="1"/>
      <c r="D15" s="1"/>
      <c r="E15" s="3"/>
      <c r="F15" s="3"/>
      <c r="G15" s="3"/>
      <c r="H15" s="3"/>
      <c r="I15" s="2"/>
      <c r="J15" s="2"/>
      <c r="K15" s="2"/>
      <c r="L15" s="2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/>
      <c r="B16" s="1"/>
      <c r="C16" s="1"/>
      <c r="D16" s="1"/>
      <c r="E16" s="3"/>
      <c r="F16" s="3"/>
      <c r="G16" s="3"/>
      <c r="H16" s="3"/>
      <c r="I16" s="2"/>
      <c r="J16" s="2"/>
      <c r="K16" s="2"/>
      <c r="L16" s="2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13">
        <f>SUM(A14:D16)</f>
        <v>470</v>
      </c>
      <c r="B17" s="13"/>
      <c r="C17" s="13"/>
      <c r="D17" s="13"/>
      <c r="E17" s="14">
        <f>SUM(E14:H16)</f>
        <v>5948</v>
      </c>
      <c r="F17" s="14"/>
      <c r="G17" s="14"/>
      <c r="H17" s="14"/>
      <c r="I17" s="16">
        <f>SUM(I14:L16)</f>
        <v>11247</v>
      </c>
      <c r="J17" s="15"/>
      <c r="K17" s="15"/>
      <c r="L17" s="15"/>
      <c r="M17" s="6">
        <f>M14+O14+Q14+S14</f>
        <v>314</v>
      </c>
      <c r="N17" s="7"/>
      <c r="O17" s="7"/>
      <c r="P17" s="7"/>
      <c r="Q17" s="7"/>
      <c r="R17" s="7"/>
      <c r="S17" s="7"/>
      <c r="T17" s="8"/>
    </row>
  </sheetData>
  <mergeCells count="16">
    <mergeCell ref="A17:D17"/>
    <mergeCell ref="E17:H17"/>
    <mergeCell ref="I17:L17"/>
    <mergeCell ref="A9:P10"/>
    <mergeCell ref="A11:D11"/>
    <mergeCell ref="E11:H11"/>
    <mergeCell ref="I11:L11"/>
    <mergeCell ref="A12:D12"/>
    <mergeCell ref="E12:H12"/>
    <mergeCell ref="I12:L12"/>
    <mergeCell ref="M17:T17"/>
    <mergeCell ref="M11:T11"/>
    <mergeCell ref="M12:N12"/>
    <mergeCell ref="O12:P12"/>
    <mergeCell ref="Q12:R12"/>
    <mergeCell ref="S12:T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5903-C32C-4798-A584-5B68C8CA4A03}">
  <dimension ref="A2:J13"/>
  <sheetViews>
    <sheetView zoomScale="115" zoomScaleNormal="115" workbookViewId="0">
      <selection activeCell="H12" sqref="H12:I12"/>
    </sheetView>
  </sheetViews>
  <sheetFormatPr defaultRowHeight="15" x14ac:dyDescent="0.25"/>
  <cols>
    <col min="1" max="1" width="10.42578125" bestFit="1" customWidth="1"/>
  </cols>
  <sheetData>
    <row r="2" spans="1:10" x14ac:dyDescent="0.25">
      <c r="B2" s="6" t="s">
        <v>3</v>
      </c>
      <c r="C2" s="7"/>
      <c r="D2" s="7"/>
      <c r="E2" s="7"/>
      <c r="F2" s="7"/>
      <c r="G2" s="7"/>
      <c r="H2" s="7"/>
      <c r="I2" s="8"/>
    </row>
    <row r="3" spans="1:10" x14ac:dyDescent="0.25">
      <c r="B3" s="6">
        <v>2022</v>
      </c>
      <c r="C3" s="8"/>
      <c r="D3" s="6">
        <v>2023</v>
      </c>
      <c r="E3" s="8"/>
      <c r="F3" s="6">
        <v>2024</v>
      </c>
      <c r="G3" s="8"/>
      <c r="H3" s="6">
        <v>2025</v>
      </c>
      <c r="I3" s="8"/>
    </row>
    <row r="4" spans="1:10" x14ac:dyDescent="0.25">
      <c r="B4" s="4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7</v>
      </c>
      <c r="H4" s="4" t="s">
        <v>6</v>
      </c>
      <c r="I4" s="4" t="s">
        <v>7</v>
      </c>
    </row>
    <row r="5" spans="1:10" x14ac:dyDescent="0.25">
      <c r="B5" s="4">
        <v>72</v>
      </c>
      <c r="C5" s="4">
        <v>126</v>
      </c>
      <c r="D5" s="4">
        <v>152</v>
      </c>
      <c r="E5" s="4">
        <v>245</v>
      </c>
      <c r="F5" s="4">
        <v>41</v>
      </c>
      <c r="G5" s="4">
        <v>46</v>
      </c>
      <c r="H5" s="4">
        <v>49</v>
      </c>
      <c r="I5" s="4">
        <v>53</v>
      </c>
    </row>
    <row r="6" spans="1:10" x14ac:dyDescent="0.25">
      <c r="B6" s="4"/>
      <c r="C6" s="4"/>
      <c r="D6" s="4"/>
      <c r="E6" s="4"/>
      <c r="F6" s="4"/>
      <c r="G6" s="4"/>
      <c r="H6" s="4"/>
      <c r="I6" s="4"/>
    </row>
    <row r="7" spans="1:10" x14ac:dyDescent="0.25">
      <c r="B7" s="4"/>
      <c r="C7" s="4"/>
      <c r="D7" s="4"/>
      <c r="E7" s="4"/>
      <c r="F7" s="4"/>
      <c r="G7" s="4"/>
      <c r="H7" s="4"/>
      <c r="I7" s="4"/>
    </row>
    <row r="8" spans="1:10" x14ac:dyDescent="0.25">
      <c r="B8" s="6">
        <f>B5+D5+F5+H5</f>
        <v>314</v>
      </c>
      <c r="C8" s="7"/>
      <c r="D8" s="7"/>
      <c r="E8" s="7"/>
      <c r="F8" s="7"/>
      <c r="G8" s="7"/>
      <c r="H8" s="7"/>
      <c r="I8" s="8"/>
    </row>
    <row r="10" spans="1:10" x14ac:dyDescent="0.25">
      <c r="B10" s="6" t="s">
        <v>3</v>
      </c>
      <c r="C10" s="7"/>
      <c r="D10" s="7"/>
      <c r="E10" s="7"/>
      <c r="F10" s="7"/>
      <c r="G10" s="7"/>
      <c r="H10" s="7"/>
      <c r="I10" s="8"/>
      <c r="J10" t="s">
        <v>9</v>
      </c>
    </row>
    <row r="11" spans="1:10" x14ac:dyDescent="0.25">
      <c r="B11" s="6">
        <v>2022</v>
      </c>
      <c r="C11" s="8"/>
      <c r="D11" s="6">
        <v>2023</v>
      </c>
      <c r="E11" s="8"/>
      <c r="F11" s="6">
        <v>2024</v>
      </c>
      <c r="G11" s="8"/>
      <c r="H11" s="6">
        <v>2025</v>
      </c>
      <c r="I11" s="8"/>
    </row>
    <row r="12" spans="1:10" x14ac:dyDescent="0.25">
      <c r="A12" s="5" t="s">
        <v>6</v>
      </c>
      <c r="B12" s="6">
        <v>72</v>
      </c>
      <c r="C12" s="8"/>
      <c r="D12" s="6">
        <v>152</v>
      </c>
      <c r="E12" s="8"/>
      <c r="F12" s="6">
        <v>41</v>
      </c>
      <c r="G12" s="8"/>
      <c r="H12" s="6">
        <v>49</v>
      </c>
      <c r="I12" s="8"/>
    </row>
    <row r="13" spans="1:10" x14ac:dyDescent="0.25">
      <c r="A13" s="5" t="s">
        <v>8</v>
      </c>
      <c r="B13" s="6">
        <v>126</v>
      </c>
      <c r="C13" s="8"/>
      <c r="D13" s="6">
        <v>245</v>
      </c>
      <c r="E13" s="8"/>
      <c r="F13" s="6">
        <v>46</v>
      </c>
      <c r="G13" s="8"/>
      <c r="H13" s="6">
        <v>53</v>
      </c>
      <c r="I13" s="8"/>
    </row>
  </sheetData>
  <mergeCells count="19">
    <mergeCell ref="B8:I8"/>
    <mergeCell ref="B2:I2"/>
    <mergeCell ref="B3:C3"/>
    <mergeCell ref="D3:E3"/>
    <mergeCell ref="F3:G3"/>
    <mergeCell ref="H3:I3"/>
    <mergeCell ref="H12:I12"/>
    <mergeCell ref="D13:E13"/>
    <mergeCell ref="F13:G13"/>
    <mergeCell ref="H13:I13"/>
    <mergeCell ref="B10:I10"/>
    <mergeCell ref="B11:C11"/>
    <mergeCell ref="D11:E11"/>
    <mergeCell ref="F11:G11"/>
    <mergeCell ref="H11:I11"/>
    <mergeCell ref="B12:C12"/>
    <mergeCell ref="B13:C13"/>
    <mergeCell ref="D12:E12"/>
    <mergeCell ref="F12:G1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BB6A-B9D9-4783-9EC7-BBA32C32F819}">
  <dimension ref="A4:K14"/>
  <sheetViews>
    <sheetView topLeftCell="A10" zoomScale="145" zoomScaleNormal="145" workbookViewId="0">
      <selection activeCell="K23" sqref="K23"/>
    </sheetView>
  </sheetViews>
  <sheetFormatPr defaultRowHeight="15" x14ac:dyDescent="0.25"/>
  <cols>
    <col min="1" max="1" width="25" bestFit="1" customWidth="1"/>
    <col min="2" max="2" width="6.28515625" bestFit="1" customWidth="1"/>
    <col min="3" max="3" width="13.42578125" customWidth="1"/>
    <col min="6" max="6" width="34.140625" customWidth="1"/>
    <col min="7" max="7" width="12" bestFit="1" customWidth="1"/>
  </cols>
  <sheetData>
    <row r="4" spans="1:11" x14ac:dyDescent="0.25">
      <c r="A4" s="26"/>
      <c r="B4" s="34" t="s">
        <v>14</v>
      </c>
      <c r="C4" s="35"/>
      <c r="D4" s="35"/>
      <c r="E4" s="35"/>
      <c r="F4" s="35"/>
      <c r="G4" s="36"/>
      <c r="H4" s="30"/>
      <c r="I4" s="30"/>
    </row>
    <row r="5" spans="1:11" x14ac:dyDescent="0.25">
      <c r="A5" s="26"/>
      <c r="B5" s="22" t="s">
        <v>15</v>
      </c>
      <c r="C5" s="23"/>
      <c r="D5" s="23"/>
      <c r="E5" s="23"/>
      <c r="F5" s="24" t="s">
        <v>18</v>
      </c>
      <c r="G5" s="32" t="s">
        <v>19</v>
      </c>
      <c r="H5" s="30"/>
      <c r="I5" s="30"/>
      <c r="J5" s="26"/>
      <c r="K5" s="26"/>
    </row>
    <row r="6" spans="1:11" x14ac:dyDescent="0.25">
      <c r="A6" s="25" t="s">
        <v>16</v>
      </c>
      <c r="B6" s="31">
        <v>268</v>
      </c>
      <c r="C6" s="31">
        <v>420</v>
      </c>
      <c r="D6" s="27">
        <v>295</v>
      </c>
      <c r="E6" s="27">
        <v>442</v>
      </c>
      <c r="F6" s="27">
        <f>B6+C6+D6+E6</f>
        <v>1425</v>
      </c>
      <c r="G6" s="24">
        <f>F6/F8</f>
        <v>0.12670045345425446</v>
      </c>
      <c r="H6" s="29"/>
      <c r="I6" s="29"/>
      <c r="J6" s="29"/>
      <c r="K6" s="29"/>
    </row>
    <row r="7" spans="1:11" x14ac:dyDescent="0.25">
      <c r="A7" s="25" t="s">
        <v>17</v>
      </c>
      <c r="B7" s="25">
        <v>2753</v>
      </c>
      <c r="C7" s="25">
        <v>2215</v>
      </c>
      <c r="D7" s="24">
        <v>2652</v>
      </c>
      <c r="E7" s="33">
        <v>2202</v>
      </c>
      <c r="F7" s="27">
        <f>B7+C7+D7+E7</f>
        <v>9822</v>
      </c>
      <c r="G7" s="24">
        <f>F7/F8</f>
        <v>0.87329954654574549</v>
      </c>
      <c r="H7" s="29"/>
      <c r="I7" s="29"/>
      <c r="J7" s="29"/>
      <c r="K7" s="29"/>
    </row>
    <row r="8" spans="1:11" x14ac:dyDescent="0.25">
      <c r="A8" s="26"/>
      <c r="B8" s="29"/>
      <c r="C8" s="29"/>
      <c r="D8" s="29"/>
      <c r="E8" s="29"/>
      <c r="F8" s="4">
        <f>F7+F6</f>
        <v>11247</v>
      </c>
      <c r="G8" s="24">
        <v>1</v>
      </c>
      <c r="H8" s="29"/>
      <c r="I8" s="29"/>
    </row>
    <row r="9" spans="1:11" x14ac:dyDescent="0.25">
      <c r="A9" s="26"/>
      <c r="B9" s="29"/>
      <c r="C9" s="29"/>
      <c r="D9" s="29"/>
      <c r="E9" s="29"/>
      <c r="F9" s="29"/>
      <c r="G9" s="29"/>
      <c r="H9" s="29"/>
      <c r="I9" s="29"/>
    </row>
    <row r="10" spans="1:11" x14ac:dyDescent="0.25">
      <c r="A10" s="26"/>
      <c r="B10" s="38" t="s">
        <v>14</v>
      </c>
      <c r="C10" s="39"/>
      <c r="D10" s="39"/>
      <c r="E10" s="37"/>
      <c r="F10" s="37"/>
      <c r="G10" s="37"/>
      <c r="H10" s="30"/>
      <c r="I10" s="30"/>
    </row>
    <row r="11" spans="1:11" x14ac:dyDescent="0.25">
      <c r="A11" s="26"/>
      <c r="B11" s="40" t="s">
        <v>18</v>
      </c>
      <c r="C11" s="28"/>
      <c r="D11" s="28"/>
      <c r="E11" s="26"/>
    </row>
    <row r="12" spans="1:11" x14ac:dyDescent="0.25">
      <c r="A12" s="25" t="s">
        <v>16</v>
      </c>
      <c r="B12" s="40">
        <v>1425</v>
      </c>
      <c r="C12" s="28"/>
      <c r="D12" s="28"/>
    </row>
    <row r="13" spans="1:11" x14ac:dyDescent="0.25">
      <c r="A13" s="25" t="s">
        <v>17</v>
      </c>
      <c r="B13" s="40">
        <v>9822</v>
      </c>
      <c r="C13" s="28"/>
      <c r="D13" s="28"/>
    </row>
    <row r="14" spans="1:11" x14ac:dyDescent="0.25">
      <c r="A14" s="26"/>
      <c r="B14" s="41">
        <f>B13+B12</f>
        <v>11247</v>
      </c>
      <c r="C14" s="42"/>
      <c r="D14" s="42"/>
    </row>
  </sheetData>
  <mergeCells count="7">
    <mergeCell ref="B10:D10"/>
    <mergeCell ref="B11:D11"/>
    <mergeCell ref="B12:D12"/>
    <mergeCell ref="B13:D13"/>
    <mergeCell ref="B14:D14"/>
    <mergeCell ref="B5:E5"/>
    <mergeCell ref="B4:G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Scarpatti Pimentel</dc:creator>
  <cp:lastModifiedBy>Fernanda Scarpatti Pimentel</cp:lastModifiedBy>
  <dcterms:created xsi:type="dcterms:W3CDTF">2025-06-23T16:11:59Z</dcterms:created>
  <dcterms:modified xsi:type="dcterms:W3CDTF">2025-06-30T18:03:20Z</dcterms:modified>
</cp:coreProperties>
</file>